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localSheetId="0" name="Print_Area">Sheet1!$A$1:$N$26</definedName>
  </definedNames>
  <calcPr/>
</workbook>
</file>

<file path=xl/sharedStrings.xml><?xml version="1.0" encoding="utf-8"?>
<sst xmlns="http://schemas.openxmlformats.org/spreadsheetml/2006/main" count="37" uniqueCount="37">
  <si>
    <t>P &amp; L for year 1</t>
  </si>
  <si>
    <t xml:space="preserve"> Summary</t>
  </si>
  <si>
    <t>September</t>
  </si>
  <si>
    <t>October</t>
  </si>
  <si>
    <t>November</t>
  </si>
  <si>
    <t>December</t>
  </si>
  <si>
    <t>January</t>
  </si>
  <si>
    <t>Febuary</t>
  </si>
  <si>
    <t>March</t>
  </si>
  <si>
    <t>April</t>
  </si>
  <si>
    <t>May</t>
  </si>
  <si>
    <t>June</t>
  </si>
  <si>
    <t>July</t>
  </si>
  <si>
    <t>August</t>
  </si>
  <si>
    <t>Year's
Total</t>
  </si>
  <si>
    <t xml:space="preserve"> Opening cash
 on hand</t>
  </si>
  <si>
    <t xml:space="preserve"> Total income</t>
  </si>
  <si>
    <t xml:space="preserve"> Total expenditures</t>
  </si>
  <si>
    <t xml:space="preserve"> Net cash flow</t>
  </si>
  <si>
    <t xml:space="preserve"> Ending balance</t>
  </si>
  <si>
    <t xml:space="preserve"> Income</t>
  </si>
  <si>
    <t>Shop sales</t>
  </si>
  <si>
    <t>B2B</t>
  </si>
  <si>
    <t xml:space="preserve"> Other income</t>
  </si>
  <si>
    <t xml:space="preserve"> Expenditures</t>
  </si>
  <si>
    <t>Rent</t>
  </si>
  <si>
    <t>Rates</t>
  </si>
  <si>
    <t>Loan</t>
  </si>
  <si>
    <t>Insurance</t>
  </si>
  <si>
    <t>Utilities</t>
  </si>
  <si>
    <t>Coffee machine</t>
  </si>
  <si>
    <t>Labour</t>
  </si>
  <si>
    <t>Ingredients</t>
  </si>
  <si>
    <t>Drinks</t>
  </si>
  <si>
    <t>Packaging/utensils/supplies</t>
  </si>
  <si>
    <t>Marketing/website</t>
  </si>
  <si>
    <t>Training/maintence/contingency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</si>
</sst>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"/>
    <numFmt numFmtId="165" formatCode="&quot;£&quot;#,##0.00"/>
  </numFmts>
  <fonts count="11">
    <font>
      <sz val="10.0"/>
      <color rgb="FF000000"/>
      <name val="Arial"/>
    </font>
    <font>
      <sz val="24.0"/>
      <color rgb="FFFFFFFF"/>
      <name val="Tempus sans itc"/>
    </font>
    <font>
      <sz val="8.0"/>
      <color rgb="FF000000"/>
      <name val="Arial"/>
    </font>
    <font>
      <sz val="9.0"/>
      <color rgb="FF000000"/>
      <name val="Tahoma"/>
    </font>
    <font>
      <b/>
      <sz val="11.0"/>
      <color rgb="FF008000"/>
      <name val="Tempus sans itc"/>
    </font>
    <font>
      <b/>
      <sz val="10.0"/>
      <color rgb="FFFFFFFF"/>
      <name val="Tempus sans itc"/>
    </font>
    <font>
      <b/>
      <sz val="9.0"/>
      <color rgb="FF000000"/>
      <name val="Tempus sans itc"/>
    </font>
    <font>
      <b/>
      <sz val="8.0"/>
      <color rgb="FF000000"/>
      <name val="Tahoma"/>
    </font>
    <font>
      <sz val="8.0"/>
      <color rgb="FF000000"/>
      <name val="Tahoma"/>
    </font>
    <font>
      <sz val="9.0"/>
      <color rgb="FF000000"/>
      <name val="Arial"/>
    </font>
    <font>
      <sz val="9.0"/>
      <color rgb="FF000000"/>
      <name val="Tempus sans itc"/>
    </font>
  </fonts>
  <fills count="3">
    <fill>
      <patternFill patternType="none"/>
    </fill>
    <fill>
      <patternFill patternType="lightGray"/>
    </fill>
    <fill>
      <patternFill patternType="solid">
        <fgColor rgb="FF008000"/>
        <bgColor rgb="FF008000"/>
      </patternFill>
    </fill>
  </fills>
  <borders count="26">
    <border/>
    <border>
      <left/>
      <right/>
      <top/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993300"/>
      </right>
    </border>
    <border>
      <right style="medium">
        <color rgb="FFFF0000"/>
      </right>
      <top style="medium">
        <color rgb="FFFF0000"/>
      </top>
      <bottom style="medium">
        <color rgb="FFFF0000"/>
      </bottom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</border>
    <border>
      <left style="medium">
        <color rgb="FFFF0000"/>
      </left>
      <right style="medium">
        <color rgb="FFFF0000"/>
      </right>
      <top style="medium">
        <color rgb="FFFF0000"/>
      </top>
    </border>
    <border>
      <left style="medium">
        <color rgb="FFFF0000"/>
      </left>
      <top style="medium">
        <color rgb="FFFF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FF0000"/>
      </left>
      <top style="medium">
        <color rgb="FFFF0000"/>
      </top>
      <bottom style="medium">
        <color rgb="FFFF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FF0000"/>
      </left>
      <right style="medium">
        <color rgb="FFFF0000"/>
      </right>
      <bottom style="medium">
        <color rgb="FFFF0000"/>
      </bottom>
    </border>
    <border>
      <left style="medium">
        <color rgb="FFFF0000"/>
      </left>
      <bottom style="medium">
        <color rgb="FFFF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FF0000"/>
      </top>
      <bottom style="medium">
        <color rgb="FFFF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3" xfId="0" applyAlignment="1" applyBorder="1" applyFill="1" applyFont="1" applyNumberFormat="1">
      <alignment shrinkToFit="0" wrapText="0"/>
    </xf>
    <xf borderId="0" fillId="0" fontId="2" numFmtId="3" xfId="0" applyAlignment="1" applyFont="1" applyNumberFormat="1">
      <alignment shrinkToFit="0" wrapText="0"/>
    </xf>
    <xf borderId="0" fillId="0" fontId="3" numFmtId="3" xfId="0" applyAlignment="1" applyFont="1" applyNumberFormat="1">
      <alignment shrinkToFit="0" wrapText="0"/>
    </xf>
    <xf borderId="2" fillId="0" fontId="4" numFmtId="3" xfId="0" applyAlignment="1" applyBorder="1" applyFont="1" applyNumberFormat="1">
      <alignment horizontal="center" shrinkToFit="0" vertical="center" wrapText="0"/>
    </xf>
    <xf borderId="3" fillId="2" fontId="5" numFmtId="164" xfId="0" applyAlignment="1" applyBorder="1" applyFont="1" applyNumberFormat="1">
      <alignment horizontal="center" shrinkToFit="0" vertical="center" wrapText="0"/>
    </xf>
    <xf borderId="4" fillId="2" fontId="5" numFmtId="164" xfId="0" applyAlignment="1" applyBorder="1" applyFont="1" applyNumberFormat="1">
      <alignment horizontal="center" shrinkToFit="0" vertical="center" wrapText="0"/>
    </xf>
    <xf borderId="5" fillId="2" fontId="5" numFmtId="3" xfId="0" applyAlignment="1" applyBorder="1" applyFont="1" applyNumberFormat="1">
      <alignment horizontal="center" shrinkToFit="0" vertical="center" wrapText="1"/>
    </xf>
    <xf borderId="0" fillId="0" fontId="2" numFmtId="3" xfId="0" applyAlignment="1" applyFont="1" applyNumberFormat="1">
      <alignment shrinkToFit="0" vertical="center" wrapText="0"/>
    </xf>
    <xf borderId="6" fillId="0" fontId="6" numFmtId="3" xfId="0" applyAlignment="1" applyBorder="1" applyFont="1" applyNumberFormat="1">
      <alignment horizontal="right" shrinkToFit="0" wrapText="1"/>
    </xf>
    <xf borderId="6" fillId="0" fontId="7" numFmtId="165" xfId="0" applyAlignment="1" applyBorder="1" applyFont="1" applyNumberFormat="1">
      <alignment shrinkToFit="0" vertical="center" wrapText="0"/>
    </xf>
    <xf borderId="7" fillId="0" fontId="8" numFmtId="165" xfId="0" applyAlignment="1" applyBorder="1" applyFont="1" applyNumberFormat="1">
      <alignment shrinkToFit="0" vertical="center" wrapText="0"/>
    </xf>
    <xf borderId="8" fillId="0" fontId="8" numFmtId="165" xfId="0" applyAlignment="1" applyBorder="1" applyFont="1" applyNumberFormat="1">
      <alignment shrinkToFit="0" vertical="center" wrapText="0"/>
    </xf>
    <xf borderId="0" fillId="0" fontId="9" numFmtId="3" xfId="0" applyAlignment="1" applyFont="1" applyNumberFormat="1">
      <alignment shrinkToFit="0" vertical="center" wrapText="0"/>
    </xf>
    <xf borderId="9" fillId="0" fontId="10" numFmtId="3" xfId="0" applyAlignment="1" applyBorder="1" applyFont="1" applyNumberFormat="1">
      <alignment horizontal="right" shrinkToFit="0" wrapText="0"/>
    </xf>
    <xf borderId="9" fillId="0" fontId="8" numFmtId="165" xfId="0" applyAlignment="1" applyBorder="1" applyFont="1" applyNumberFormat="1">
      <alignment shrinkToFit="0" wrapText="0"/>
    </xf>
    <xf borderId="0" fillId="0" fontId="8" numFmtId="165" xfId="0" applyAlignment="1" applyFont="1" applyNumberFormat="1">
      <alignment shrinkToFit="0" wrapText="0"/>
    </xf>
    <xf borderId="10" fillId="0" fontId="8" numFmtId="165" xfId="0" applyAlignment="1" applyBorder="1" applyFont="1" applyNumberFormat="1">
      <alignment shrinkToFit="0" wrapText="0"/>
    </xf>
    <xf borderId="0" fillId="0" fontId="9" numFmtId="3" xfId="0" applyAlignment="1" applyFont="1" applyNumberFormat="1">
      <alignment shrinkToFit="0" wrapText="0"/>
    </xf>
    <xf borderId="11" fillId="0" fontId="6" numFmtId="3" xfId="0" applyAlignment="1" applyBorder="1" applyFont="1" applyNumberFormat="1">
      <alignment horizontal="right" shrinkToFit="0" wrapText="0"/>
    </xf>
    <xf borderId="11" fillId="0" fontId="8" numFmtId="165" xfId="0" applyAlignment="1" applyBorder="1" applyFont="1" applyNumberFormat="1">
      <alignment shrinkToFit="0" wrapText="0"/>
    </xf>
    <xf borderId="12" fillId="0" fontId="8" numFmtId="165" xfId="0" applyAlignment="1" applyBorder="1" applyFont="1" applyNumberFormat="1">
      <alignment shrinkToFit="0" wrapText="0"/>
    </xf>
    <xf borderId="13" fillId="0" fontId="8" numFmtId="165" xfId="0" applyAlignment="1" applyBorder="1" applyFont="1" applyNumberFormat="1">
      <alignment shrinkToFit="0" wrapText="0"/>
    </xf>
    <xf borderId="0" fillId="0" fontId="4" numFmtId="3" xfId="0" applyAlignment="1" applyFont="1" applyNumberFormat="1">
      <alignment horizontal="center" shrinkToFit="0" vertical="center" wrapText="0"/>
    </xf>
    <xf borderId="14" fillId="0" fontId="10" numFmtId="3" xfId="0" applyAlignment="1" applyBorder="1" applyFont="1" applyNumberFormat="1">
      <alignment horizontal="right" shrinkToFit="0" wrapText="0"/>
    </xf>
    <xf borderId="15" fillId="0" fontId="0" numFmtId="165" xfId="0" applyAlignment="1" applyBorder="1" applyFont="1" applyNumberFormat="1">
      <alignment shrinkToFit="0" wrapText="0"/>
    </xf>
    <xf borderId="16" fillId="0" fontId="0" numFmtId="165" xfId="0" applyAlignment="1" applyBorder="1" applyFont="1" applyNumberFormat="1">
      <alignment shrinkToFit="0" wrapText="0"/>
    </xf>
    <xf borderId="17" fillId="0" fontId="0" numFmtId="165" xfId="0" applyAlignment="1" applyBorder="1" applyFont="1" applyNumberFormat="1">
      <alignment shrinkToFit="0" wrapText="0"/>
    </xf>
    <xf borderId="18" fillId="0" fontId="0" numFmtId="165" xfId="0" applyAlignment="1" applyBorder="1" applyFont="1" applyNumberFormat="1">
      <alignment shrinkToFit="0" wrapText="0"/>
    </xf>
    <xf borderId="19" fillId="0" fontId="8" numFmtId="165" xfId="0" applyAlignment="1" applyBorder="1" applyFont="1" applyNumberFormat="1">
      <alignment shrinkToFit="0" wrapText="0"/>
    </xf>
    <xf borderId="15" fillId="0" fontId="8" numFmtId="165" xfId="0" applyAlignment="1" applyBorder="1" applyFont="1" applyNumberFormat="1">
      <alignment shrinkToFit="0" wrapText="0"/>
    </xf>
    <xf borderId="16" fillId="0" fontId="8" numFmtId="165" xfId="0" applyAlignment="1" applyBorder="1" applyFont="1" applyNumberFormat="1">
      <alignment shrinkToFit="0" wrapText="0"/>
    </xf>
    <xf borderId="20" fillId="0" fontId="8" numFmtId="165" xfId="0" applyAlignment="1" applyBorder="1" applyFont="1" applyNumberFormat="1">
      <alignment shrinkToFit="0" wrapText="0"/>
    </xf>
    <xf borderId="20" fillId="0" fontId="0" numFmtId="165" xfId="0" applyAlignment="1" applyBorder="1" applyFont="1" applyNumberFormat="1">
      <alignment shrinkToFit="0" wrapText="0"/>
    </xf>
    <xf borderId="21" fillId="0" fontId="8" numFmtId="165" xfId="0" applyAlignment="1" applyBorder="1" applyFont="1" applyNumberFormat="1">
      <alignment shrinkToFit="0" wrapText="0"/>
    </xf>
    <xf borderId="22" fillId="0" fontId="8" numFmtId="165" xfId="0" applyAlignment="1" applyBorder="1" applyFont="1" applyNumberFormat="1">
      <alignment shrinkToFit="0" wrapText="0"/>
    </xf>
    <xf borderId="23" fillId="0" fontId="8" numFmtId="165" xfId="0" applyAlignment="1" applyBorder="1" applyFont="1" applyNumberFormat="1">
      <alignment shrinkToFit="0" wrapText="0"/>
    </xf>
    <xf borderId="24" fillId="0" fontId="8" numFmtId="165" xfId="0" applyAlignment="1" applyBorder="1" applyFont="1" applyNumberFormat="1">
      <alignment shrinkToFit="0" wrapText="0"/>
    </xf>
    <xf borderId="0" fillId="0" fontId="3" numFmtId="3" xfId="0" applyAlignment="1" applyFont="1" applyNumberFormat="1">
      <alignment horizontal="right" shrinkToFit="0" wrapText="0"/>
    </xf>
    <xf borderId="25" fillId="0" fontId="8" numFmtId="165" xfId="0" applyAlignment="1" applyBorder="1" applyFont="1" applyNumberFormat="1">
      <alignment shrinkToFit="0" wrapText="0"/>
    </xf>
    <xf borderId="15" fillId="0" fontId="3" numFmtId="165" xfId="0" applyAlignment="1" applyBorder="1" applyFont="1" applyNumberFormat="1">
      <alignment shrinkToFit="0" wrapText="0"/>
    </xf>
    <xf borderId="16" fillId="0" fontId="3" numFmtId="165" xfId="0" applyAlignment="1" applyBorder="1" applyFont="1" applyNumberFormat="1">
      <alignment shrinkToFit="0" wrapText="0"/>
    </xf>
    <xf borderId="20" fillId="0" fontId="3" numFmtId="165" xfId="0" applyAlignment="1" applyBorder="1" applyFont="1" applyNumberFormat="1">
      <alignment shrinkToFit="0" wrapText="0"/>
    </xf>
    <xf borderId="21" fillId="0" fontId="3" numFmtId="165" xfId="0" applyAlignment="1" applyBorder="1" applyFont="1" applyNumberFormat="1">
      <alignment shrinkToFit="0" wrapText="0"/>
    </xf>
    <xf borderId="15" fillId="0" fontId="2" numFmtId="165" xfId="0" applyAlignment="1" applyBorder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27.0"/>
    <col customWidth="1" min="2" max="2" width="13.29"/>
    <col customWidth="1" min="3" max="3" width="12.0"/>
    <col customWidth="1" min="4" max="4" width="12.14"/>
    <col customWidth="1" min="5" max="5" width="13.14"/>
    <col customWidth="1" min="6" max="7" width="12.14"/>
    <col customWidth="1" min="8" max="8" width="13.14"/>
    <col customWidth="1" min="9" max="10" width="12.14"/>
    <col customWidth="1" min="11" max="11" width="12.29"/>
    <col customWidth="1" min="12" max="12" width="12.0"/>
    <col customWidth="1" min="13" max="13" width="12.14"/>
    <col customWidth="1" min="14" max="14" width="10.57"/>
    <col customWidth="1" min="15" max="15" width="4.43"/>
    <col customWidth="1" min="16" max="24" width="8.0"/>
  </cols>
  <sheetData>
    <row r="1" ht="3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</row>
    <row r="2" ht="22.5" customHeigh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22.5" customHeight="1">
      <c r="A3" s="4" t="s">
        <v>1</v>
      </c>
      <c r="B3" s="5" t="s">
        <v>2</v>
      </c>
      <c r="C3" s="6" t="s">
        <v>3</v>
      </c>
      <c r="D3" s="5" t="s">
        <v>4</v>
      </c>
      <c r="E3" s="6" t="s">
        <v>5</v>
      </c>
      <c r="F3" s="5" t="s">
        <v>6</v>
      </c>
      <c r="G3" s="6" t="s">
        <v>7</v>
      </c>
      <c r="H3" s="5" t="s">
        <v>8</v>
      </c>
      <c r="I3" s="6" t="s">
        <v>9</v>
      </c>
      <c r="J3" s="5" t="s">
        <v>10</v>
      </c>
      <c r="K3" s="6" t="s">
        <v>11</v>
      </c>
      <c r="L3" s="5" t="s">
        <v>12</v>
      </c>
      <c r="M3" s="6" t="s">
        <v>13</v>
      </c>
      <c r="N3" s="7" t="s">
        <v>14</v>
      </c>
      <c r="O3" s="8"/>
      <c r="P3" s="8"/>
      <c r="Q3" s="8"/>
      <c r="R3" s="8"/>
      <c r="S3" s="8"/>
      <c r="T3" s="8"/>
      <c r="U3" s="8"/>
      <c r="V3" s="8"/>
      <c r="W3" s="8"/>
      <c r="X3" s="8"/>
    </row>
    <row r="4" ht="25.5" customHeight="1">
      <c r="A4" s="9" t="s">
        <v>15</v>
      </c>
      <c r="B4" s="10">
        <v>23000.0</v>
      </c>
      <c r="C4" s="11">
        <f t="shared" ref="C4:M4" si="1">B8</f>
        <v>21346</v>
      </c>
      <c r="D4" s="11">
        <f t="shared" si="1"/>
        <v>12392</v>
      </c>
      <c r="E4" s="11">
        <f t="shared" si="1"/>
        <v>9388</v>
      </c>
      <c r="F4" s="11">
        <f t="shared" si="1"/>
        <v>10384</v>
      </c>
      <c r="G4" s="11">
        <f t="shared" si="1"/>
        <v>9480</v>
      </c>
      <c r="H4" s="11">
        <f t="shared" si="1"/>
        <v>3576</v>
      </c>
      <c r="I4" s="11">
        <f t="shared" si="1"/>
        <v>2642</v>
      </c>
      <c r="J4" s="11">
        <f t="shared" si="1"/>
        <v>3688</v>
      </c>
      <c r="K4" s="11">
        <f t="shared" si="1"/>
        <v>6734</v>
      </c>
      <c r="L4" s="11">
        <f t="shared" si="1"/>
        <v>260</v>
      </c>
      <c r="M4" s="11">
        <f t="shared" si="1"/>
        <v>6851</v>
      </c>
      <c r="N4" s="12">
        <f>B4</f>
        <v>23000</v>
      </c>
      <c r="O4" s="13"/>
      <c r="P4" s="13"/>
      <c r="Q4" s="13"/>
      <c r="R4" s="13"/>
      <c r="S4" s="13"/>
      <c r="T4" s="13"/>
      <c r="U4" s="13"/>
      <c r="V4" s="13"/>
      <c r="W4" s="13"/>
      <c r="X4" s="13"/>
    </row>
    <row r="5" ht="22.5" customHeight="1">
      <c r="A5" s="14" t="s">
        <v>16</v>
      </c>
      <c r="B5" s="15">
        <f t="shared" ref="B5:N5" si="2">SUM(B10:B13)</f>
        <v>15000</v>
      </c>
      <c r="C5" s="16">
        <f t="shared" si="2"/>
        <v>10000</v>
      </c>
      <c r="D5" s="16">
        <f t="shared" si="2"/>
        <v>16000</v>
      </c>
      <c r="E5" s="16">
        <f t="shared" si="2"/>
        <v>20000</v>
      </c>
      <c r="F5" s="16">
        <f t="shared" si="2"/>
        <v>18000</v>
      </c>
      <c r="G5" s="16">
        <f t="shared" si="2"/>
        <v>13000</v>
      </c>
      <c r="H5" s="16">
        <f t="shared" si="2"/>
        <v>18000</v>
      </c>
      <c r="I5" s="16">
        <f t="shared" si="2"/>
        <v>20000</v>
      </c>
      <c r="J5" s="16">
        <f t="shared" si="2"/>
        <v>22000</v>
      </c>
      <c r="K5" s="16">
        <f t="shared" si="2"/>
        <v>22000</v>
      </c>
      <c r="L5" s="16">
        <f t="shared" si="2"/>
        <v>24000</v>
      </c>
      <c r="M5" s="16">
        <f t="shared" si="2"/>
        <v>25000</v>
      </c>
      <c r="N5" s="17">
        <f t="shared" si="2"/>
        <v>223000</v>
      </c>
      <c r="O5" s="18"/>
      <c r="P5" s="18"/>
      <c r="Q5" s="18"/>
      <c r="R5" s="18"/>
      <c r="S5" s="18"/>
      <c r="T5" s="18"/>
      <c r="U5" s="18"/>
      <c r="V5" s="18"/>
      <c r="W5" s="18"/>
      <c r="X5" s="18"/>
    </row>
    <row r="6" ht="22.5" customHeight="1">
      <c r="A6" s="14" t="s">
        <v>17</v>
      </c>
      <c r="B6" s="15">
        <f t="shared" ref="B6:M6" si="3">SUM(B15:B28)</f>
        <v>16654</v>
      </c>
      <c r="C6" s="16">
        <f t="shared" si="3"/>
        <v>18954</v>
      </c>
      <c r="D6" s="16">
        <f t="shared" si="3"/>
        <v>19004</v>
      </c>
      <c r="E6" s="16">
        <f t="shared" si="3"/>
        <v>19004</v>
      </c>
      <c r="F6" s="16">
        <f t="shared" si="3"/>
        <v>18904</v>
      </c>
      <c r="G6" s="16">
        <f t="shared" si="3"/>
        <v>18904</v>
      </c>
      <c r="H6" s="16">
        <f t="shared" si="3"/>
        <v>18934</v>
      </c>
      <c r="I6" s="16">
        <f t="shared" si="3"/>
        <v>18954</v>
      </c>
      <c r="J6" s="16">
        <f t="shared" si="3"/>
        <v>18954</v>
      </c>
      <c r="K6" s="16">
        <f t="shared" si="3"/>
        <v>28474</v>
      </c>
      <c r="L6" s="16">
        <f t="shared" si="3"/>
        <v>17409</v>
      </c>
      <c r="M6" s="16">
        <f t="shared" si="3"/>
        <v>17489</v>
      </c>
      <c r="N6" s="17">
        <f>SUM(B6:M6)</f>
        <v>231638</v>
      </c>
      <c r="O6" s="18"/>
      <c r="P6" s="18"/>
      <c r="Q6" s="18"/>
      <c r="R6" s="18"/>
      <c r="S6" s="18"/>
      <c r="T6" s="18"/>
      <c r="U6" s="18"/>
      <c r="V6" s="18"/>
      <c r="W6" s="18"/>
      <c r="X6" s="18"/>
    </row>
    <row r="7" ht="22.5" customHeight="1">
      <c r="A7" s="14" t="s">
        <v>18</v>
      </c>
      <c r="B7" s="15">
        <f t="shared" ref="B7:N7" si="4">B5-B6</f>
        <v>-1654</v>
      </c>
      <c r="C7" s="16">
        <f t="shared" si="4"/>
        <v>-8954</v>
      </c>
      <c r="D7" s="16">
        <f t="shared" si="4"/>
        <v>-3004</v>
      </c>
      <c r="E7" s="16">
        <f t="shared" si="4"/>
        <v>996</v>
      </c>
      <c r="F7" s="16">
        <f t="shared" si="4"/>
        <v>-904</v>
      </c>
      <c r="G7" s="16">
        <f t="shared" si="4"/>
        <v>-5904</v>
      </c>
      <c r="H7" s="16">
        <f t="shared" si="4"/>
        <v>-934</v>
      </c>
      <c r="I7" s="16">
        <f t="shared" si="4"/>
        <v>1046</v>
      </c>
      <c r="J7" s="16">
        <f t="shared" si="4"/>
        <v>3046</v>
      </c>
      <c r="K7" s="16">
        <f t="shared" si="4"/>
        <v>-6474</v>
      </c>
      <c r="L7" s="16">
        <f t="shared" si="4"/>
        <v>6591</v>
      </c>
      <c r="M7" s="16">
        <f t="shared" si="4"/>
        <v>7511</v>
      </c>
      <c r="N7" s="17">
        <f t="shared" si="4"/>
        <v>-8638</v>
      </c>
      <c r="O7" s="18"/>
      <c r="P7" s="18"/>
      <c r="Q7" s="18"/>
      <c r="R7" s="18"/>
      <c r="S7" s="18"/>
      <c r="T7" s="18"/>
      <c r="U7" s="18"/>
      <c r="V7" s="18"/>
      <c r="W7" s="18"/>
      <c r="X7" s="18"/>
    </row>
    <row r="8" ht="22.5" customHeight="1">
      <c r="A8" s="19" t="s">
        <v>19</v>
      </c>
      <c r="B8" s="20">
        <f t="shared" ref="B8:N8" si="5">B7+B4</f>
        <v>21346</v>
      </c>
      <c r="C8" s="21">
        <f t="shared" si="5"/>
        <v>12392</v>
      </c>
      <c r="D8" s="21">
        <f t="shared" si="5"/>
        <v>9388</v>
      </c>
      <c r="E8" s="21">
        <f t="shared" si="5"/>
        <v>10384</v>
      </c>
      <c r="F8" s="21">
        <f t="shared" si="5"/>
        <v>9480</v>
      </c>
      <c r="G8" s="21">
        <f t="shared" si="5"/>
        <v>3576</v>
      </c>
      <c r="H8" s="21">
        <f t="shared" si="5"/>
        <v>2642</v>
      </c>
      <c r="I8" s="21">
        <f t="shared" si="5"/>
        <v>3688</v>
      </c>
      <c r="J8" s="21">
        <f t="shared" si="5"/>
        <v>6734</v>
      </c>
      <c r="K8" s="21">
        <f t="shared" si="5"/>
        <v>260</v>
      </c>
      <c r="L8" s="21">
        <f t="shared" si="5"/>
        <v>6851</v>
      </c>
      <c r="M8" s="21">
        <f t="shared" si="5"/>
        <v>14362</v>
      </c>
      <c r="N8" s="22">
        <f t="shared" si="5"/>
        <v>14362</v>
      </c>
      <c r="O8" s="2"/>
      <c r="P8" s="2"/>
      <c r="Q8" s="2"/>
      <c r="R8" s="2"/>
      <c r="S8" s="2"/>
      <c r="T8" s="2"/>
      <c r="U8" s="2"/>
      <c r="V8" s="2"/>
      <c r="W8" s="2"/>
      <c r="X8" s="2"/>
    </row>
    <row r="9" ht="22.5" customHeight="1">
      <c r="A9" s="23" t="s">
        <v>20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"/>
      <c r="P9" s="2"/>
      <c r="Q9" s="2"/>
      <c r="R9" s="2"/>
      <c r="S9" s="2"/>
      <c r="T9" s="2"/>
      <c r="U9" s="2"/>
      <c r="V9" s="2"/>
      <c r="W9" s="2"/>
      <c r="X9" s="2"/>
    </row>
    <row r="10" ht="22.5" customHeight="1">
      <c r="A10" s="24" t="s">
        <v>21</v>
      </c>
      <c r="B10" s="25">
        <v>15000.0</v>
      </c>
      <c r="C10" s="26">
        <v>10000.0</v>
      </c>
      <c r="D10" s="26">
        <v>16000.0</v>
      </c>
      <c r="E10" s="26">
        <v>20000.0</v>
      </c>
      <c r="F10" s="27">
        <v>18000.0</v>
      </c>
      <c r="G10" s="27">
        <v>13000.0</v>
      </c>
      <c r="H10" s="27">
        <v>18000.0</v>
      </c>
      <c r="I10" s="27">
        <v>20000.0</v>
      </c>
      <c r="J10" s="27">
        <v>22000.0</v>
      </c>
      <c r="K10" s="28">
        <v>22000.0</v>
      </c>
      <c r="L10" s="27">
        <v>24000.0</v>
      </c>
      <c r="M10" s="28">
        <v>25000.0</v>
      </c>
      <c r="N10" s="29">
        <f t="shared" ref="N10:N12" si="6">IF(SUM(B10:M10),SUM(B10:M10),"")</f>
        <v>223000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22.5" customHeight="1">
      <c r="A11" s="24" t="s">
        <v>22</v>
      </c>
      <c r="B11" s="30"/>
      <c r="C11" s="31"/>
      <c r="D11" s="31"/>
      <c r="E11" s="32"/>
      <c r="F11" s="26"/>
      <c r="G11" s="26"/>
      <c r="H11" s="26"/>
      <c r="I11" s="26"/>
      <c r="J11" s="26"/>
      <c r="K11" s="33"/>
      <c r="L11" s="26"/>
      <c r="M11" s="33"/>
      <c r="N11" s="34" t="str">
        <f t="shared" si="6"/>
        <v/>
      </c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22.5" customHeight="1">
      <c r="A12" s="24" t="s">
        <v>23</v>
      </c>
      <c r="B12" s="30"/>
      <c r="C12" s="31"/>
      <c r="D12" s="31"/>
      <c r="E12" s="31"/>
      <c r="F12" s="35"/>
      <c r="G12" s="35"/>
      <c r="H12" s="35"/>
      <c r="I12" s="35"/>
      <c r="J12" s="35"/>
      <c r="K12" s="36"/>
      <c r="L12" s="35"/>
      <c r="M12" s="36"/>
      <c r="N12" s="37" t="str">
        <f t="shared" si="6"/>
        <v/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22.5" customHeight="1">
      <c r="A13" s="38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22.5" customHeight="1">
      <c r="A14" s="23" t="s">
        <v>24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ht="22.5" customHeight="1">
      <c r="A15" s="24" t="s">
        <v>25</v>
      </c>
      <c r="B15" s="30">
        <v>0.0</v>
      </c>
      <c r="C15" s="30">
        <v>0.0</v>
      </c>
      <c r="D15" s="30">
        <v>0.0</v>
      </c>
      <c r="E15" s="30">
        <v>0.0</v>
      </c>
      <c r="F15" s="30">
        <v>0.0</v>
      </c>
      <c r="G15" s="30">
        <v>0.0</v>
      </c>
      <c r="H15" s="30">
        <v>0.0</v>
      </c>
      <c r="I15" s="30">
        <v>0.0</v>
      </c>
      <c r="J15" s="30">
        <v>0.0</v>
      </c>
      <c r="K15" s="30">
        <v>9500.0</v>
      </c>
      <c r="L15" s="30">
        <v>0.0</v>
      </c>
      <c r="M15" s="39">
        <v>0.0</v>
      </c>
      <c r="N15" s="29">
        <f t="shared" ref="N15:N18" si="7">IF(SUM(B15:M15),SUM(B15:M15),"")</f>
        <v>9500</v>
      </c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22.5" customHeight="1">
      <c r="A16" s="24" t="s">
        <v>26</v>
      </c>
      <c r="B16" s="30"/>
      <c r="C16" s="30">
        <v>1500.0</v>
      </c>
      <c r="D16" s="30">
        <v>1500.0</v>
      </c>
      <c r="E16" s="30">
        <v>1500.0</v>
      </c>
      <c r="F16" s="30">
        <v>1500.0</v>
      </c>
      <c r="G16" s="30">
        <v>1500.0</v>
      </c>
      <c r="H16" s="30">
        <v>1500.0</v>
      </c>
      <c r="I16" s="30">
        <v>1500.0</v>
      </c>
      <c r="J16" s="30">
        <v>1500.0</v>
      </c>
      <c r="K16" s="30">
        <v>1500.0</v>
      </c>
      <c r="L16" s="30"/>
      <c r="M16" s="39"/>
      <c r="N16" s="34">
        <f t="shared" si="7"/>
        <v>13500</v>
      </c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22.5" customHeight="1">
      <c r="A17" s="24" t="s">
        <v>27</v>
      </c>
      <c r="B17" s="40">
        <v>350.0</v>
      </c>
      <c r="C17" s="41">
        <v>350.0</v>
      </c>
      <c r="D17" s="41">
        <v>350.0</v>
      </c>
      <c r="E17" s="41">
        <v>350.0</v>
      </c>
      <c r="F17" s="41">
        <v>350.0</v>
      </c>
      <c r="G17" s="41">
        <v>350.0</v>
      </c>
      <c r="H17" s="41">
        <v>350.0</v>
      </c>
      <c r="I17" s="41">
        <v>350.0</v>
      </c>
      <c r="J17" s="41">
        <v>350.0</v>
      </c>
      <c r="K17" s="41">
        <v>350.0</v>
      </c>
      <c r="L17" s="41">
        <v>350.0</v>
      </c>
      <c r="M17" s="42">
        <v>350.0</v>
      </c>
      <c r="N17" s="43">
        <f t="shared" si="7"/>
        <v>4200</v>
      </c>
      <c r="O17" s="2"/>
      <c r="P17" s="2"/>
      <c r="Q17" s="2"/>
      <c r="R17" s="2"/>
      <c r="S17" s="2"/>
      <c r="T17" s="2"/>
      <c r="U17" s="2"/>
      <c r="V17" s="2"/>
      <c r="W17" s="2"/>
      <c r="X17" s="2"/>
    </row>
    <row r="18" ht="22.5" customHeight="1">
      <c r="A18" s="24" t="s">
        <v>28</v>
      </c>
      <c r="B18" s="30">
        <v>65.0</v>
      </c>
      <c r="C18" s="30">
        <v>65.0</v>
      </c>
      <c r="D18" s="30">
        <v>65.0</v>
      </c>
      <c r="E18" s="30">
        <v>65.0</v>
      </c>
      <c r="F18" s="30">
        <v>65.0</v>
      </c>
      <c r="G18" s="30">
        <v>65.0</v>
      </c>
      <c r="H18" s="30">
        <v>65.0</v>
      </c>
      <c r="I18" s="30">
        <v>65.0</v>
      </c>
      <c r="J18" s="30">
        <v>65.0</v>
      </c>
      <c r="K18" s="30">
        <v>65.0</v>
      </c>
      <c r="L18" s="30">
        <v>0.0</v>
      </c>
      <c r="M18" s="39">
        <v>0.0</v>
      </c>
      <c r="N18" s="34">
        <f t="shared" si="7"/>
        <v>650</v>
      </c>
      <c r="O18" s="2"/>
      <c r="P18" s="2"/>
      <c r="Q18" s="2"/>
      <c r="R18" s="2"/>
      <c r="S18" s="2"/>
      <c r="T18" s="2"/>
      <c r="U18" s="2"/>
      <c r="V18" s="2"/>
      <c r="W18" s="2"/>
      <c r="X18" s="2"/>
    </row>
    <row r="19" ht="22.5" customHeight="1">
      <c r="A19" s="24" t="s">
        <v>29</v>
      </c>
      <c r="B19" s="30">
        <v>800.0</v>
      </c>
      <c r="C19" s="30">
        <v>800.0</v>
      </c>
      <c r="D19" s="30">
        <v>800.0</v>
      </c>
      <c r="E19" s="30">
        <v>800.0</v>
      </c>
      <c r="F19" s="30">
        <v>800.0</v>
      </c>
      <c r="G19" s="30">
        <v>800.0</v>
      </c>
      <c r="H19" s="30">
        <v>800.0</v>
      </c>
      <c r="I19" s="30">
        <v>800.0</v>
      </c>
      <c r="J19" s="30">
        <v>800.0</v>
      </c>
      <c r="K19" s="30">
        <v>800.0</v>
      </c>
      <c r="L19" s="30">
        <v>800.0</v>
      </c>
      <c r="M19" s="30">
        <v>800.0</v>
      </c>
      <c r="N19" s="34">
        <f t="shared" ref="N19:N20" si="8">SUM(B19:M19)</f>
        <v>9600</v>
      </c>
      <c r="O19" s="2"/>
      <c r="P19" s="2"/>
      <c r="Q19" s="2"/>
      <c r="R19" s="2"/>
      <c r="S19" s="2"/>
      <c r="T19" s="2"/>
      <c r="U19" s="2"/>
      <c r="V19" s="2"/>
      <c r="W19" s="2"/>
      <c r="X19" s="2"/>
    </row>
    <row r="20" ht="22.5" customHeight="1">
      <c r="A20" s="24" t="s">
        <v>30</v>
      </c>
      <c r="B20" s="30">
        <v>110.0</v>
      </c>
      <c r="C20" s="30">
        <v>110.0</v>
      </c>
      <c r="D20" s="30">
        <v>110.0</v>
      </c>
      <c r="E20" s="30">
        <v>110.0</v>
      </c>
      <c r="F20" s="30">
        <v>110.0</v>
      </c>
      <c r="G20" s="30">
        <v>110.0</v>
      </c>
      <c r="H20" s="30">
        <v>110.0</v>
      </c>
      <c r="I20" s="30">
        <v>110.0</v>
      </c>
      <c r="J20" s="30">
        <v>110.0</v>
      </c>
      <c r="K20" s="30">
        <v>110.0</v>
      </c>
      <c r="L20" s="30">
        <v>110.0</v>
      </c>
      <c r="M20" s="30">
        <v>110.0</v>
      </c>
      <c r="N20" s="34">
        <f t="shared" si="8"/>
        <v>1320</v>
      </c>
      <c r="O20" s="2"/>
      <c r="P20" s="2"/>
      <c r="Q20" s="2"/>
      <c r="R20" s="2"/>
      <c r="S20" s="2"/>
      <c r="T20" s="2"/>
      <c r="U20" s="2"/>
      <c r="V20" s="2"/>
      <c r="W20" s="2"/>
      <c r="X20" s="2"/>
    </row>
    <row r="21" ht="22.5" customHeight="1">
      <c r="A21" s="24" t="s">
        <v>31</v>
      </c>
      <c r="B21" s="30">
        <v>12729.0</v>
      </c>
      <c r="C21" s="30">
        <v>12729.0</v>
      </c>
      <c r="D21" s="30">
        <v>12729.0</v>
      </c>
      <c r="E21" s="30">
        <v>12729.0</v>
      </c>
      <c r="F21" s="30">
        <v>12729.0</v>
      </c>
      <c r="G21" s="30">
        <v>12729.0</v>
      </c>
      <c r="H21" s="30">
        <v>12729.0</v>
      </c>
      <c r="I21" s="30">
        <v>12729.0</v>
      </c>
      <c r="J21" s="30">
        <v>12729.0</v>
      </c>
      <c r="K21" s="30">
        <v>12729.0</v>
      </c>
      <c r="L21" s="30">
        <v>12729.0</v>
      </c>
      <c r="M21" s="30">
        <v>12729.0</v>
      </c>
      <c r="N21" s="34">
        <f>IF(SUM(B21:M21),SUM(B21:M21),"")</f>
        <v>152748</v>
      </c>
      <c r="O21" s="2"/>
      <c r="P21" s="2"/>
      <c r="Q21" s="2"/>
      <c r="R21" s="2"/>
      <c r="S21" s="2"/>
      <c r="T21" s="2"/>
      <c r="U21" s="2"/>
      <c r="V21" s="2"/>
      <c r="W21" s="2"/>
      <c r="X21" s="2"/>
    </row>
    <row r="22" ht="22.5" customHeight="1">
      <c r="A22" s="24" t="s">
        <v>32</v>
      </c>
      <c r="B22" s="30">
        <v>1500.0</v>
      </c>
      <c r="C22" s="30">
        <v>2500.0</v>
      </c>
      <c r="D22" s="30">
        <v>2500.0</v>
      </c>
      <c r="E22" s="30">
        <v>2500.0</v>
      </c>
      <c r="F22" s="30">
        <v>2500.0</v>
      </c>
      <c r="G22" s="30">
        <v>2500.0</v>
      </c>
      <c r="H22" s="30">
        <v>2500.0</v>
      </c>
      <c r="I22" s="30">
        <v>2500.0</v>
      </c>
      <c r="J22" s="30">
        <v>2500.0</v>
      </c>
      <c r="K22" s="30">
        <v>2500.0</v>
      </c>
      <c r="L22" s="30">
        <v>2500.0</v>
      </c>
      <c r="M22" s="30">
        <v>2500.0</v>
      </c>
      <c r="N22" s="34">
        <f t="shared" ref="N22:N23" si="9">SUM(B22:M22)</f>
        <v>29000</v>
      </c>
      <c r="O22" s="2"/>
      <c r="P22" s="2"/>
      <c r="Q22" s="2"/>
      <c r="R22" s="2"/>
      <c r="S22" s="2"/>
      <c r="T22" s="2"/>
      <c r="U22" s="2"/>
      <c r="V22" s="2"/>
      <c r="W22" s="2"/>
      <c r="X22" s="2"/>
    </row>
    <row r="23" ht="22.5" customHeight="1">
      <c r="A23" s="24" t="s">
        <v>33</v>
      </c>
      <c r="B23" s="30">
        <v>300.0</v>
      </c>
      <c r="C23" s="31">
        <v>300.0</v>
      </c>
      <c r="D23" s="31">
        <v>350.0</v>
      </c>
      <c r="E23" s="31">
        <v>350.0</v>
      </c>
      <c r="F23" s="31">
        <v>250.0</v>
      </c>
      <c r="G23" s="31">
        <v>250.0</v>
      </c>
      <c r="H23" s="31">
        <v>280.0</v>
      </c>
      <c r="I23" s="31">
        <v>300.0</v>
      </c>
      <c r="J23" s="31">
        <v>300.0</v>
      </c>
      <c r="K23" s="31">
        <v>320.0</v>
      </c>
      <c r="L23" s="31">
        <v>320.0</v>
      </c>
      <c r="M23" s="32">
        <v>400.0</v>
      </c>
      <c r="N23" s="34">
        <f t="shared" si="9"/>
        <v>3720</v>
      </c>
      <c r="O23" s="2"/>
      <c r="P23" s="2"/>
      <c r="Q23" s="2"/>
      <c r="R23" s="2"/>
      <c r="S23" s="2"/>
      <c r="T23" s="2"/>
      <c r="U23" s="2"/>
      <c r="V23" s="2"/>
      <c r="W23" s="2"/>
      <c r="X23" s="2"/>
    </row>
    <row r="24" ht="22.5" customHeight="1">
      <c r="A24" s="24" t="s">
        <v>34</v>
      </c>
      <c r="B24" s="30">
        <v>400.0</v>
      </c>
      <c r="C24" s="31">
        <v>200.0</v>
      </c>
      <c r="D24" s="31">
        <v>200.0</v>
      </c>
      <c r="E24" s="31">
        <v>200.0</v>
      </c>
      <c r="F24" s="31">
        <v>200.0</v>
      </c>
      <c r="G24" s="31">
        <v>200.0</v>
      </c>
      <c r="H24" s="31">
        <v>200.0</v>
      </c>
      <c r="I24" s="31">
        <v>200.0</v>
      </c>
      <c r="J24" s="31">
        <v>200.0</v>
      </c>
      <c r="K24" s="31">
        <v>200.0</v>
      </c>
      <c r="L24" s="31">
        <v>200.0</v>
      </c>
      <c r="M24" s="31">
        <v>200.0</v>
      </c>
      <c r="N24" s="34">
        <f t="shared" ref="N24:N26" si="10">IF(SUM(B24:M24),SUM(B24:M24),"")</f>
        <v>2600</v>
      </c>
      <c r="O24" s="2"/>
      <c r="P24" s="2"/>
      <c r="Q24" s="2"/>
      <c r="R24" s="2"/>
      <c r="S24" s="2"/>
      <c r="T24" s="2"/>
      <c r="U24" s="2"/>
      <c r="V24" s="2"/>
      <c r="W24" s="2"/>
      <c r="X24" s="2"/>
    </row>
    <row r="25" ht="22.5" customHeight="1">
      <c r="A25" s="24" t="s">
        <v>35</v>
      </c>
      <c r="B25" s="44">
        <v>400.0</v>
      </c>
      <c r="C25" s="44">
        <v>400.0</v>
      </c>
      <c r="D25" s="44">
        <v>400.0</v>
      </c>
      <c r="E25" s="44">
        <v>400.0</v>
      </c>
      <c r="F25" s="44">
        <v>400.0</v>
      </c>
      <c r="G25" s="44">
        <v>400.0</v>
      </c>
      <c r="H25" s="44">
        <v>400.0</v>
      </c>
      <c r="I25" s="44">
        <v>400.0</v>
      </c>
      <c r="J25" s="44">
        <v>400.0</v>
      </c>
      <c r="K25" s="44">
        <v>400.0</v>
      </c>
      <c r="L25" s="44">
        <v>400.0</v>
      </c>
      <c r="M25" s="44">
        <v>400.0</v>
      </c>
      <c r="N25" s="34">
        <f t="shared" si="10"/>
        <v>4800</v>
      </c>
      <c r="O25" s="2"/>
      <c r="P25" s="2"/>
      <c r="Q25" s="2"/>
      <c r="R25" s="2"/>
      <c r="S25" s="2"/>
      <c r="T25" s="2"/>
      <c r="U25" s="2"/>
      <c r="V25" s="2"/>
      <c r="W25" s="2"/>
      <c r="X25" s="2"/>
    </row>
    <row r="26" ht="22.5" customHeight="1">
      <c r="A26" s="24" t="s">
        <v>36</v>
      </c>
      <c r="B26" s="30">
        <v>0.0</v>
      </c>
      <c r="C26" s="31">
        <v>0.0</v>
      </c>
      <c r="D26" s="31">
        <v>0.0</v>
      </c>
      <c r="E26" s="31">
        <v>0.0</v>
      </c>
      <c r="F26" s="31">
        <v>0.0</v>
      </c>
      <c r="G26" s="31">
        <v>0.0</v>
      </c>
      <c r="H26" s="31">
        <v>0.0</v>
      </c>
      <c r="I26" s="31">
        <v>0.0</v>
      </c>
      <c r="J26" s="31">
        <v>0.0</v>
      </c>
      <c r="K26" s="31">
        <v>0.0</v>
      </c>
      <c r="L26" s="31">
        <v>0.0</v>
      </c>
      <c r="M26" s="31">
        <v>0.0</v>
      </c>
      <c r="N26" s="37" t="str">
        <f t="shared" si="10"/>
        <v/>
      </c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21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22.5" customHeight="1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22.5" customHeight="1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22.5" customHeight="1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22.5" customHeight="1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22.5" customHeight="1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22.5" customHeight="1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22.5" customHeight="1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22.5" customHeight="1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/>
      <c r="P35" s="2"/>
      <c r="Q35" s="2"/>
      <c r="R35" s="2"/>
      <c r="S35" s="2"/>
      <c r="T35" s="2"/>
      <c r="U35" s="2"/>
      <c r="V35" s="2"/>
      <c r="W35" s="2"/>
      <c r="X35" s="2"/>
    </row>
  </sheetData>
  <drawing r:id="rId1"/>
</worksheet>
</file>